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'Лист1'!$A$1:$F$52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<sst xmlns="http://schemas.openxmlformats.org/spreadsheetml/2006/main" count="191" uniqueCount="128">
  <si>
    <t>муниципального образования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</si>
  <si>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</si>
  <si>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</si>
  <si>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</si>
  <si>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</si>
  <si>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</si>
  <si>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</si>
  <si>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</si>
  <si>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</si>
  <si>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</si>
  <si>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</si>
  <si>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</si>
  <si>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</si>
  <si>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</si>
  <si>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</si>
  <si>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</si>
  <si>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04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</si>
  <si>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</si>
  <si>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</si>
  <si>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</si>
  <si>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</si>
  <si>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</si>
  <si>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02</t>
  </si>
  <si>
    <t>Мобилизационная и вневойсковая подготовка</t>
  </si>
  <si>
    <t>Дорожное хозяйство (дорожные фонды)</t>
  </si>
  <si>
    <t>09</t>
  </si>
  <si>
    <t>Национальная экономика</t>
  </si>
  <si>
    <t>05</t>
  </si>
  <si>
    <t>Итого по бюджету</t>
  </si>
  <si>
    <t>111</t>
  </si>
  <si>
    <t>07</t>
  </si>
  <si>
    <t>020 00 02</t>
  </si>
  <si>
    <t>020 00 00</t>
  </si>
  <si>
    <t>Проведение выборов и референдумов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</si>
  <si>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</si>
  <si>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</si>
  <si>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</si>
  <si>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</si>
  <si>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</si>
  <si>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</si>
  <si>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</si>
  <si>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</si>
  <si>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10</t>
  </si>
  <si>
    <t>11</t>
  </si>
  <si>
    <t>Культура, кинематография</t>
  </si>
  <si>
    <t>08</t>
  </si>
  <si>
    <t>Культура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</si>
  <si>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</si>
  <si>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</si>
  <si>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</si>
  <si>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</si>
  <si>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</si>
  <si>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</si>
  <si>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</si>
  <si>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</si>
  <si>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</si>
  <si>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</si>
  <si>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</si>
  <si>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</si>
  <si>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</si>
  <si>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</si>
  <si>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</si>
  <si>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</si>
  <si>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</si>
  <si>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</si>
  <si>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</si>
  <si>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</si>
  <si>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</si>
  <si>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</si>
  <si>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</si>
  <si>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</si>
  <si>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</si>
  <si>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</si>
  <si>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</si>
  <si>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</si>
  <si>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</si>
  <si>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</si>
  <si>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</si>
  <si>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</si>
  <si>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</si>
  <si>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</si>
  <si>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070 00 00</t>
  </si>
  <si>
    <t>070 05 00</t>
  </si>
  <si>
    <t>070 05 01</t>
  </si>
  <si>
    <t>870</t>
  </si>
  <si>
    <t>Резервные фонды</t>
  </si>
  <si>
    <t>Резервный фонд муниципального образования "Кузоватовский район"</t>
  </si>
  <si>
    <t>Резервные фонды муниципальных образований</t>
  </si>
  <si>
    <t>Резервные средства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</si>
  <si>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</si>
  <si>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</si>
  <si>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</si>
  <si>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</si>
  <si>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</si>
  <si>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1102</t>
  </si>
  <si>
    <t>0502</t>
  </si>
  <si>
    <t>0501</t>
  </si>
  <si>
    <t>0503</t>
  </si>
  <si>
    <t>1002</t>
  </si>
  <si>
    <t>1006</t>
  </si>
  <si>
    <t>Благоустройство</t>
  </si>
  <si>
    <t>0408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</si>
  <si>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</si>
  <si>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</si>
  <si>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</si>
  <si>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</si>
  <si>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</si>
  <si>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1200</t>
  </si>
  <si>
    <t>1202</t>
  </si>
  <si>
    <t>Уточненная сумма</t>
  </si>
  <si>
    <t>Исполнено</t>
  </si>
  <si>
    <t>% исполнения</t>
  </si>
  <si>
    <t>00</t>
  </si>
  <si>
    <t>Обеспечение пожарной безопасности</t>
  </si>
  <si>
    <t>Пенсионное обеспечение</t>
  </si>
  <si>
    <t>Социальная политика</t>
  </si>
  <si>
    <t>Приложение № 2</t>
  </si>
  <si>
    <t>к постановлению администрации</t>
  </si>
  <si>
    <t>"Кузоватовский район"</t>
  </si>
  <si>
    <t xml:space="preserve">Расходы бюджета муниципального образования Кузоватовское городское поселение </t>
  </si>
  <si>
    <t xml:space="preserve">  подразделам классификации расходов бюджета</t>
  </si>
  <si>
    <t>Жилищное хозяйство</t>
  </si>
  <si>
    <t>Физическая культура и спорт</t>
  </si>
  <si>
    <t>Другие вопросы в области физической культуры и спорта</t>
  </si>
  <si>
    <t>Сельское хозяйство и рыболовство</t>
  </si>
  <si>
    <t>Кузоватовского района Ульяновской области за 1 квартал 2021 года по разделам,</t>
  </si>
  <si>
    <t>Коммунальное хозяйство</t>
  </si>
  <si>
    <t xml:space="preserve">от                2021 г.   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</si>
</sst>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PT Astra Serif"/>
      <family val="1"/>
    </font>
    <font>
      <sz val="11"/>
      <color indexed="8"/>
      <name val="PT Astra Serif"/>
      <family val="1"/>
    </font>
    <font>
      <b/>
      <sz val="12"/>
      <name val="PT Astra Serif"/>
      <family val="1"/>
    </font>
    <font>
      <b/>
      <sz val="11"/>
      <color indexed="8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4" fontId="29" fillId="0" borderId="0" xfId="0" applyNumberFormat="1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0" fontId="38" fillId="0" borderId="0" xfId="0" applyFont="1" applyAlignment="1">
      <alignment/>
    </xf>
    <xf numFmtId="49" fontId="3" fillId="0" borderId="0" xfId="0" applyNumberFormat="1" applyFont="1" applyAlignment="1">
      <alignment horizontal="center" vertical="top"/>
    </xf>
    <xf numFmtId="0" fontId="38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vertical="top"/>
    </xf>
    <xf numFmtId="165" fontId="39" fillId="0" borderId="10" xfId="0" applyNumberFormat="1" applyFont="1" applyBorder="1" applyAlignment="1">
      <alignment vertical="top"/>
    </xf>
    <xf numFmtId="0" fontId="39" fillId="0" borderId="0" xfId="0" applyFont="1" applyAlignment="1">
      <alignment/>
    </xf>
    <xf numFmtId="49" fontId="3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/>
    </xf>
    <xf numFmtId="165" fontId="3" fillId="33" borderId="10" xfId="0" applyNumberFormat="1" applyFont="1" applyFill="1" applyBorder="1" applyAlignment="1">
      <alignment vertical="top"/>
    </xf>
    <xf numFmtId="164" fontId="38" fillId="0" borderId="0" xfId="0" applyNumberFormat="1" applyFont="1" applyAlignment="1">
      <alignment/>
    </xf>
    <xf numFmtId="49" fontId="3" fillId="0" borderId="0" xfId="0" applyNumberFormat="1" applyFont="1" applyAlignment="1">
      <alignment vertical="top"/>
    </xf>
    <xf numFmtId="0" fontId="38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38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top" wrapText="1"/>
    </xf>
    <xf numFmtId="0" fontId="3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50.28125" style="7" customWidth="1"/>
    <col min="2" max="3" width="6.00390625" style="7" customWidth="1"/>
    <col min="4" max="4" width="10.421875" style="7" hidden="1" customWidth="1"/>
    <col min="5" max="5" width="7.421875" style="7" hidden="1" customWidth="1"/>
    <col min="6" max="6" width="14.00390625" style="7" customWidth="1"/>
    <col min="7" max="7" width="13.28125" style="7" customWidth="1"/>
    <col min="8" max="8" width="13.7109375" style="7" customWidth="1"/>
    <col min="9" max="9" width="14.140625" style="7" customWidth="1"/>
    <col min="10" max="10" width="10.421875" style="7" bestFit="1" customWidth="1"/>
    <col min="11" max="16384" width="9.140625" style="7" customWidth="1"/>
  </cols>
  <sheetData>
    <row r="1" spans="3:10" ht="15.75">
      <c r="C1" s="8"/>
      <c r="D1" s="9"/>
      <c r="E1" s="9"/>
      <c r="F1" s="33" t="s">
        <v>116</v>
      </c>
      <c r="G1" s="34"/>
      <c r="H1" s="34"/>
      <c r="I1" s="9"/>
      <c r="J1" s="9"/>
    </row>
    <row r="2" spans="4:9" ht="15.75">
      <c r="D2" s="10"/>
      <c r="E2" s="10"/>
      <c r="F2" s="31" t="s">
        <v>117</v>
      </c>
      <c r="G2" s="32"/>
      <c r="H2" s="32"/>
      <c r="I2" s="10"/>
    </row>
    <row r="3" spans="4:9" ht="15.75">
      <c r="D3" s="10"/>
      <c r="E3" s="10"/>
      <c r="F3" s="10" t="s">
        <v>0</v>
      </c>
      <c r="H3" s="10"/>
      <c r="I3" s="10"/>
    </row>
    <row r="4" spans="4:9" ht="15.75">
      <c r="D4" s="10"/>
      <c r="E4" s="10"/>
      <c r="F4" s="31" t="s">
        <v>118</v>
      </c>
      <c r="G4" s="32"/>
      <c r="H4" s="32"/>
      <c r="I4" s="10"/>
    </row>
    <row r="5" spans="4:9" ht="15.75">
      <c r="D5" s="10"/>
      <c r="E5" s="10"/>
      <c r="F5" s="39" t="s">
        <v>127</v>
      </c>
      <c r="G5" s="40"/>
      <c r="H5" s="40"/>
      <c r="I5" s="10"/>
    </row>
    <row r="6" ht="15.75">
      <c r="D6" s="10"/>
    </row>
    <row r="7" spans="1:8" ht="15.75">
      <c r="A7" s="35" t="s">
        <v>119</v>
      </c>
      <c r="B7" s="35"/>
      <c r="C7" s="35"/>
      <c r="D7" s="35"/>
      <c r="E7" s="35"/>
      <c r="F7" s="35"/>
      <c r="G7" s="35"/>
      <c r="H7" s="36"/>
    </row>
    <row r="8" spans="1:8" ht="15.75">
      <c r="A8" s="35" t="s">
        <v>125</v>
      </c>
      <c r="B8" s="36"/>
      <c r="C8" s="36"/>
      <c r="D8" s="36"/>
      <c r="E8" s="36"/>
      <c r="F8" s="36"/>
      <c r="G8" s="36"/>
      <c r="H8" s="36"/>
    </row>
    <row r="9" spans="1:8" ht="15.75">
      <c r="A9" s="35" t="s">
        <v>120</v>
      </c>
      <c r="B9" s="36"/>
      <c r="C9" s="36"/>
      <c r="D9" s="36"/>
      <c r="E9" s="36"/>
      <c r="F9" s="36"/>
      <c r="G9" s="36"/>
      <c r="H9" s="36"/>
    </row>
    <row r="10" spans="1:7" ht="13.5" customHeight="1">
      <c r="A10" s="11"/>
      <c r="B10" s="12"/>
      <c r="C10" s="12"/>
      <c r="D10" s="12"/>
      <c r="F10" s="13"/>
      <c r="G10" s="13"/>
    </row>
    <row r="11" spans="1:8" ht="38.25" customHeight="1">
      <c r="A11" s="14" t="s">
        <v>1</v>
      </c>
      <c r="B11" s="15" t="s">
        <v>2</v>
      </c>
      <c r="C11" s="15" t="s">
        <v>3</v>
      </c>
      <c r="D11" s="15" t="s">
        <v>4</v>
      </c>
      <c r="E11" s="15" t="s">
        <v>5</v>
      </c>
      <c r="F11" s="16" t="s">
        <v>109</v>
      </c>
      <c r="G11" s="17" t="s">
        <v>110</v>
      </c>
      <c r="H11" s="16" t="s">
        <v>111</v>
      </c>
    </row>
    <row r="12" spans="1:8" s="22" customFormat="1" ht="15.75">
      <c r="A12" s="18" t="s">
        <v>6</v>
      </c>
      <c r="B12" s="19" t="s">
        <v>7</v>
      </c>
      <c r="C12" s="19" t="s">
        <v>112</v>
      </c>
      <c r="D12" s="19"/>
      <c r="E12" s="19"/>
      <c r="F12" s="20">
        <f>SUM(F13:F26)</f>
        <v>4682.6</v>
      </c>
      <c r="G12" s="20">
        <f>SUM(G13:G26)</f>
        <v>1022.7</v>
      </c>
      <c r="H12" s="21">
        <f>G12/F12*100</f>
        <v>21.84043053004741</v>
      </c>
    </row>
    <row r="13" spans="1:8" ht="63">
      <c r="A13" s="23" t="s">
        <v>8</v>
      </c>
      <c r="B13" s="15" t="s">
        <v>7</v>
      </c>
      <c r="C13" s="15" t="s">
        <v>9</v>
      </c>
      <c r="D13" s="15"/>
      <c r="E13" s="15"/>
      <c r="F13" s="24">
        <v>10</v>
      </c>
      <c r="G13" s="25"/>
      <c r="H13" s="21">
        <f aca="true" t="shared" si="0" ref="H13:H28">G13/F13*100</f>
        <v>0</v>
      </c>
    </row>
    <row r="14" spans="1:8" ht="31.5" customHeight="1" hidden="1">
      <c r="A14" s="23" t="s">
        <v>12</v>
      </c>
      <c r="B14" s="15" t="s">
        <v>7</v>
      </c>
      <c r="C14" s="15" t="s">
        <v>9</v>
      </c>
      <c r="D14" s="15" t="s">
        <v>10</v>
      </c>
      <c r="E14" s="15" t="s">
        <v>13</v>
      </c>
      <c r="F14" s="25"/>
      <c r="G14" s="25"/>
      <c r="H14" s="21" t="e">
        <f t="shared" si="0"/>
        <v>#DIV/0!</v>
      </c>
    </row>
    <row r="15" spans="1:8" ht="32.25" customHeight="1" hidden="1">
      <c r="A15" s="23" t="s">
        <v>14</v>
      </c>
      <c r="B15" s="26" t="s">
        <v>7</v>
      </c>
      <c r="C15" s="26" t="s">
        <v>9</v>
      </c>
      <c r="D15" s="26" t="s">
        <v>10</v>
      </c>
      <c r="E15" s="26" t="s">
        <v>15</v>
      </c>
      <c r="F15" s="27"/>
      <c r="G15" s="27"/>
      <c r="H15" s="21" t="e">
        <f t="shared" si="0"/>
        <v>#DIV/0!</v>
      </c>
    </row>
    <row r="16" spans="1:8" ht="47.25">
      <c r="A16" s="23" t="s">
        <v>19</v>
      </c>
      <c r="B16" s="15" t="s">
        <v>7</v>
      </c>
      <c r="C16" s="15" t="s">
        <v>20</v>
      </c>
      <c r="D16" s="15"/>
      <c r="E16" s="15"/>
      <c r="F16" s="25">
        <v>44.6</v>
      </c>
      <c r="G16" s="24"/>
      <c r="H16" s="21">
        <f t="shared" si="0"/>
        <v>0</v>
      </c>
    </row>
    <row r="17" spans="1:8" ht="16.5" customHeight="1" hidden="1">
      <c r="A17" s="23" t="s">
        <v>34</v>
      </c>
      <c r="B17" s="15" t="s">
        <v>7</v>
      </c>
      <c r="C17" s="15" t="s">
        <v>30</v>
      </c>
      <c r="D17" s="15"/>
      <c r="E17" s="15"/>
      <c r="F17" s="25"/>
      <c r="G17" s="25"/>
      <c r="H17" s="21" t="e">
        <f t="shared" si="0"/>
        <v>#DIV/0!</v>
      </c>
    </row>
    <row r="18" spans="1:8" ht="15.75" customHeight="1" hidden="1">
      <c r="A18" s="23" t="s">
        <v>33</v>
      </c>
      <c r="B18" s="15" t="s">
        <v>7</v>
      </c>
      <c r="C18" s="15" t="s">
        <v>30</v>
      </c>
      <c r="D18" s="15" t="s">
        <v>32</v>
      </c>
      <c r="E18" s="15"/>
      <c r="F18" s="25"/>
      <c r="G18" s="25"/>
      <c r="H18" s="21" t="e">
        <f t="shared" si="0"/>
        <v>#DIV/0!</v>
      </c>
    </row>
    <row r="19" spans="1:8" ht="31.5" hidden="1">
      <c r="A19" s="23" t="s">
        <v>35</v>
      </c>
      <c r="B19" s="15" t="s">
        <v>7</v>
      </c>
      <c r="C19" s="15" t="s">
        <v>30</v>
      </c>
      <c r="D19" s="15" t="s">
        <v>31</v>
      </c>
      <c r="E19" s="15"/>
      <c r="F19" s="25"/>
      <c r="G19" s="25"/>
      <c r="H19" s="21" t="e">
        <f t="shared" si="0"/>
        <v>#DIV/0!</v>
      </c>
    </row>
    <row r="20" spans="1:8" ht="15.75" customHeight="1" hidden="1">
      <c r="A20" s="23" t="s">
        <v>37</v>
      </c>
      <c r="B20" s="15" t="s">
        <v>7</v>
      </c>
      <c r="C20" s="15" t="s">
        <v>30</v>
      </c>
      <c r="D20" s="15" t="s">
        <v>31</v>
      </c>
      <c r="E20" s="15" t="s">
        <v>36</v>
      </c>
      <c r="F20" s="25"/>
      <c r="G20" s="25"/>
      <c r="H20" s="21" t="e">
        <f t="shared" si="0"/>
        <v>#DIV/0!</v>
      </c>
    </row>
    <row r="21" spans="1:8" ht="15.75" customHeight="1" hidden="1">
      <c r="A21" s="23" t="s">
        <v>85</v>
      </c>
      <c r="B21" s="15" t="s">
        <v>7</v>
      </c>
      <c r="C21" s="15" t="s">
        <v>43</v>
      </c>
      <c r="D21" s="15"/>
      <c r="E21" s="15"/>
      <c r="F21" s="25">
        <f aca="true" t="shared" si="1" ref="F21:G24">SUM(F22)</f>
        <v>0</v>
      </c>
      <c r="G21" s="25">
        <f t="shared" si="1"/>
        <v>0</v>
      </c>
      <c r="H21" s="21" t="e">
        <f t="shared" si="0"/>
        <v>#DIV/0!</v>
      </c>
    </row>
    <row r="22" spans="1:8" ht="15.75" customHeight="1" hidden="1">
      <c r="A22" s="23" t="s">
        <v>85</v>
      </c>
      <c r="B22" s="15" t="s">
        <v>7</v>
      </c>
      <c r="C22" s="15" t="s">
        <v>43</v>
      </c>
      <c r="D22" s="15" t="s">
        <v>81</v>
      </c>
      <c r="E22" s="15"/>
      <c r="F22" s="25">
        <f t="shared" si="1"/>
        <v>0</v>
      </c>
      <c r="G22" s="25">
        <f t="shared" si="1"/>
        <v>0</v>
      </c>
      <c r="H22" s="21" t="e">
        <f t="shared" si="0"/>
        <v>#DIV/0!</v>
      </c>
    </row>
    <row r="23" spans="1:8" ht="15.75" customHeight="1" hidden="1">
      <c r="A23" s="23" t="s">
        <v>87</v>
      </c>
      <c r="B23" s="15" t="s">
        <v>7</v>
      </c>
      <c r="C23" s="15" t="s">
        <v>43</v>
      </c>
      <c r="D23" s="15" t="s">
        <v>82</v>
      </c>
      <c r="E23" s="15"/>
      <c r="F23" s="25">
        <f t="shared" si="1"/>
        <v>0</v>
      </c>
      <c r="G23" s="25">
        <f t="shared" si="1"/>
        <v>0</v>
      </c>
      <c r="H23" s="21" t="e">
        <f t="shared" si="0"/>
        <v>#DIV/0!</v>
      </c>
    </row>
    <row r="24" spans="1:8" ht="31.5" customHeight="1" hidden="1">
      <c r="A24" s="23" t="s">
        <v>86</v>
      </c>
      <c r="B24" s="15" t="s">
        <v>7</v>
      </c>
      <c r="C24" s="15" t="s">
        <v>43</v>
      </c>
      <c r="D24" s="15" t="s">
        <v>83</v>
      </c>
      <c r="E24" s="15"/>
      <c r="F24" s="25">
        <f t="shared" si="1"/>
        <v>0</v>
      </c>
      <c r="G24" s="25">
        <f t="shared" si="1"/>
        <v>0</v>
      </c>
      <c r="H24" s="21" t="e">
        <f t="shared" si="0"/>
        <v>#DIV/0!</v>
      </c>
    </row>
    <row r="25" spans="1:8" ht="15.75" customHeight="1" hidden="1">
      <c r="A25" s="23" t="s">
        <v>88</v>
      </c>
      <c r="B25" s="15" t="s">
        <v>7</v>
      </c>
      <c r="C25" s="15" t="s">
        <v>43</v>
      </c>
      <c r="D25" s="15" t="s">
        <v>83</v>
      </c>
      <c r="E25" s="15" t="s">
        <v>84</v>
      </c>
      <c r="F25" s="25"/>
      <c r="G25" s="25"/>
      <c r="H25" s="21" t="e">
        <f t="shared" si="0"/>
        <v>#DIV/0!</v>
      </c>
    </row>
    <row r="26" spans="1:8" ht="15.75">
      <c r="A26" s="23" t="s">
        <v>17</v>
      </c>
      <c r="B26" s="15" t="s">
        <v>7</v>
      </c>
      <c r="C26" s="15" t="s">
        <v>18</v>
      </c>
      <c r="D26" s="15"/>
      <c r="E26" s="15"/>
      <c r="F26" s="24">
        <v>4628</v>
      </c>
      <c r="G26" s="25">
        <v>1022.7</v>
      </c>
      <c r="H26" s="21">
        <f t="shared" si="0"/>
        <v>22.0980985306828</v>
      </c>
    </row>
    <row r="27" spans="1:8" s="22" customFormat="1" ht="15.75">
      <c r="A27" s="18" t="s">
        <v>21</v>
      </c>
      <c r="B27" s="19" t="s">
        <v>22</v>
      </c>
      <c r="C27" s="19"/>
      <c r="D27" s="19"/>
      <c r="E27" s="19"/>
      <c r="F27" s="28">
        <f>SUM(F28)</f>
        <v>244.6</v>
      </c>
      <c r="G27" s="20">
        <f>SUM(G28)</f>
        <v>50</v>
      </c>
      <c r="H27" s="21">
        <f t="shared" si="0"/>
        <v>20.44153720359771</v>
      </c>
    </row>
    <row r="28" spans="1:8" ht="15.75">
      <c r="A28" s="23" t="s">
        <v>23</v>
      </c>
      <c r="B28" s="15" t="s">
        <v>22</v>
      </c>
      <c r="C28" s="15" t="s">
        <v>9</v>
      </c>
      <c r="D28" s="15"/>
      <c r="E28" s="15"/>
      <c r="F28" s="25">
        <v>244.6</v>
      </c>
      <c r="G28" s="24">
        <v>50</v>
      </c>
      <c r="H28" s="21">
        <f t="shared" si="0"/>
        <v>20.44153720359771</v>
      </c>
    </row>
    <row r="29" spans="1:8" ht="15.75" customHeight="1" hidden="1">
      <c r="A29" s="23"/>
      <c r="B29" s="15"/>
      <c r="C29" s="15"/>
      <c r="D29" s="15"/>
      <c r="E29" s="15"/>
      <c r="F29" s="25"/>
      <c r="G29" s="24"/>
      <c r="H29" s="21" t="e">
        <f aca="true" t="shared" si="2" ref="H29:H36">G29/F29*100</f>
        <v>#DIV/0!</v>
      </c>
    </row>
    <row r="30" spans="1:8" s="22" customFormat="1" ht="31.5">
      <c r="A30" s="18" t="s">
        <v>39</v>
      </c>
      <c r="B30" s="19" t="s">
        <v>9</v>
      </c>
      <c r="C30" s="19"/>
      <c r="D30" s="19"/>
      <c r="E30" s="19"/>
      <c r="F30" s="20">
        <f>SUM(F31:F35)</f>
        <v>30</v>
      </c>
      <c r="G30" s="20">
        <f>SUM(G31:G35)</f>
        <v>0</v>
      </c>
      <c r="H30" s="21">
        <f t="shared" si="2"/>
        <v>0</v>
      </c>
    </row>
    <row r="31" spans="1:8" ht="47.25" hidden="1">
      <c r="A31" s="23" t="s">
        <v>38</v>
      </c>
      <c r="B31" s="15" t="s">
        <v>9</v>
      </c>
      <c r="C31" s="15" t="s">
        <v>25</v>
      </c>
      <c r="D31" s="15"/>
      <c r="E31" s="15"/>
      <c r="F31" s="24"/>
      <c r="G31" s="24"/>
      <c r="H31" s="21" t="e">
        <f t="shared" si="2"/>
        <v>#DIV/0!</v>
      </c>
    </row>
    <row r="32" spans="1:8" ht="31.5" customHeight="1" hidden="1">
      <c r="A32" s="23" t="s">
        <v>105</v>
      </c>
      <c r="B32" s="15" t="s">
        <v>9</v>
      </c>
      <c r="C32" s="15" t="s">
        <v>25</v>
      </c>
      <c r="D32" s="15" t="s">
        <v>103</v>
      </c>
      <c r="E32" s="15"/>
      <c r="F32" s="24">
        <f>SUM(F33)</f>
        <v>0</v>
      </c>
      <c r="G32" s="25">
        <f>SUM(G33)</f>
        <v>0</v>
      </c>
      <c r="H32" s="21" t="e">
        <f t="shared" si="2"/>
        <v>#DIV/0!</v>
      </c>
    </row>
    <row r="33" spans="1:8" ht="47.25" customHeight="1" hidden="1">
      <c r="A33" s="23" t="s">
        <v>106</v>
      </c>
      <c r="B33" s="15" t="s">
        <v>9</v>
      </c>
      <c r="C33" s="15" t="s">
        <v>25</v>
      </c>
      <c r="D33" s="15" t="s">
        <v>104</v>
      </c>
      <c r="E33" s="15"/>
      <c r="F33" s="24">
        <f>SUM(F34)</f>
        <v>0</v>
      </c>
      <c r="G33" s="25">
        <f>SUM(G34)</f>
        <v>0</v>
      </c>
      <c r="H33" s="21" t="e">
        <f t="shared" si="2"/>
        <v>#DIV/0!</v>
      </c>
    </row>
    <row r="34" spans="1:8" ht="15.75" customHeight="1" hidden="1">
      <c r="A34" s="23" t="s">
        <v>11</v>
      </c>
      <c r="B34" s="15" t="s">
        <v>9</v>
      </c>
      <c r="C34" s="15" t="s">
        <v>25</v>
      </c>
      <c r="D34" s="15" t="s">
        <v>104</v>
      </c>
      <c r="E34" s="15" t="s">
        <v>29</v>
      </c>
      <c r="F34" s="24"/>
      <c r="G34" s="25"/>
      <c r="H34" s="21" t="e">
        <f t="shared" si="2"/>
        <v>#DIV/0!</v>
      </c>
    </row>
    <row r="35" spans="1:8" ht="15.75" customHeight="1">
      <c r="A35" s="23" t="s">
        <v>113</v>
      </c>
      <c r="B35" s="15" t="s">
        <v>9</v>
      </c>
      <c r="C35" s="15" t="s">
        <v>42</v>
      </c>
      <c r="D35" s="15"/>
      <c r="E35" s="15"/>
      <c r="F35" s="24">
        <v>30</v>
      </c>
      <c r="G35" s="25"/>
      <c r="H35" s="21">
        <f t="shared" si="2"/>
        <v>0</v>
      </c>
    </row>
    <row r="36" spans="1:8" s="22" customFormat="1" ht="15.75">
      <c r="A36" s="18" t="s">
        <v>26</v>
      </c>
      <c r="B36" s="19" t="s">
        <v>16</v>
      </c>
      <c r="C36" s="19"/>
      <c r="D36" s="19"/>
      <c r="E36" s="19"/>
      <c r="F36" s="20">
        <f>SUM(F37:F38)</f>
        <v>3705.6</v>
      </c>
      <c r="G36" s="20">
        <f>SUM(G37:G38)</f>
        <v>1183.3</v>
      </c>
      <c r="H36" s="21">
        <f t="shared" si="2"/>
        <v>31.932750431778928</v>
      </c>
    </row>
    <row r="37" spans="1:8" s="22" customFormat="1" ht="15.75" hidden="1">
      <c r="A37" s="6" t="s">
        <v>124</v>
      </c>
      <c r="B37" s="15" t="s">
        <v>16</v>
      </c>
      <c r="C37" s="15" t="s">
        <v>27</v>
      </c>
      <c r="D37" s="19"/>
      <c r="E37" s="19"/>
      <c r="F37" s="24"/>
      <c r="G37" s="24"/>
      <c r="H37" s="21"/>
    </row>
    <row r="38" spans="1:8" ht="15.75">
      <c r="A38" s="23" t="s">
        <v>24</v>
      </c>
      <c r="B38" s="15" t="s">
        <v>16</v>
      </c>
      <c r="C38" s="15" t="s">
        <v>25</v>
      </c>
      <c r="D38" s="15"/>
      <c r="E38" s="15"/>
      <c r="F38" s="24">
        <v>3705.6</v>
      </c>
      <c r="G38" s="24">
        <v>1183.3</v>
      </c>
      <c r="H38" s="21">
        <f aca="true" t="shared" si="3" ref="H38:H45">G38/F38*100</f>
        <v>31.932750431778928</v>
      </c>
    </row>
    <row r="39" spans="1:8" ht="31.5" hidden="1">
      <c r="A39" s="23" t="s">
        <v>41</v>
      </c>
      <c r="B39" s="15" t="s">
        <v>16</v>
      </c>
      <c r="C39" s="15" t="s">
        <v>40</v>
      </c>
      <c r="D39" s="15"/>
      <c r="E39" s="15"/>
      <c r="F39" s="24"/>
      <c r="G39" s="24"/>
      <c r="H39" s="21" t="e">
        <f t="shared" si="3"/>
        <v>#DIV/0!</v>
      </c>
    </row>
    <row r="40" spans="1:8" ht="16.5" customHeight="1" hidden="1">
      <c r="A40" s="23" t="s">
        <v>41</v>
      </c>
      <c r="B40" s="15" t="s">
        <v>16</v>
      </c>
      <c r="C40" s="15" t="s">
        <v>40</v>
      </c>
      <c r="D40" s="15"/>
      <c r="E40" s="15"/>
      <c r="F40" s="25"/>
      <c r="G40" s="25"/>
      <c r="H40" s="21" t="e">
        <f t="shared" si="3"/>
        <v>#DIV/0!</v>
      </c>
    </row>
    <row r="41" spans="1:8" s="22" customFormat="1" ht="15.75">
      <c r="A41" s="18" t="s">
        <v>89</v>
      </c>
      <c r="B41" s="19" t="s">
        <v>27</v>
      </c>
      <c r="C41" s="19"/>
      <c r="D41" s="19"/>
      <c r="E41" s="19"/>
      <c r="F41" s="20">
        <f>F44+F45+F42+F43</f>
        <v>24600.000000000004</v>
      </c>
      <c r="G41" s="20">
        <f>G44+G45+G42+G43</f>
        <v>2203.5</v>
      </c>
      <c r="H41" s="21">
        <f t="shared" si="3"/>
        <v>8.95731707317073</v>
      </c>
    </row>
    <row r="42" spans="1:8" s="22" customFormat="1" ht="15.75">
      <c r="A42" s="23" t="s">
        <v>121</v>
      </c>
      <c r="B42" s="15" t="s">
        <v>27</v>
      </c>
      <c r="C42" s="15" t="s">
        <v>7</v>
      </c>
      <c r="D42" s="19"/>
      <c r="E42" s="19"/>
      <c r="F42" s="24">
        <v>281</v>
      </c>
      <c r="G42" s="29">
        <v>135.2</v>
      </c>
      <c r="H42" s="21">
        <f t="shared" si="3"/>
        <v>48.113879003558715</v>
      </c>
    </row>
    <row r="43" spans="1:8" s="22" customFormat="1" ht="15.75">
      <c r="A43" s="23" t="s">
        <v>126</v>
      </c>
      <c r="B43" s="15" t="s">
        <v>27</v>
      </c>
      <c r="C43" s="15" t="s">
        <v>9</v>
      </c>
      <c r="D43" s="19"/>
      <c r="E43" s="19"/>
      <c r="F43" s="24">
        <v>450.4</v>
      </c>
      <c r="G43" s="29"/>
      <c r="H43" s="21"/>
    </row>
    <row r="44" spans="1:8" ht="15.75">
      <c r="A44" s="23" t="s">
        <v>100</v>
      </c>
      <c r="B44" s="15" t="s">
        <v>27</v>
      </c>
      <c r="C44" s="15" t="s">
        <v>9</v>
      </c>
      <c r="D44" s="15"/>
      <c r="E44" s="15"/>
      <c r="F44" s="24">
        <v>19279.4</v>
      </c>
      <c r="G44" s="24">
        <v>1506.8</v>
      </c>
      <c r="H44" s="21">
        <f t="shared" si="3"/>
        <v>7.815595921034886</v>
      </c>
    </row>
    <row r="45" spans="1:8" ht="31.5">
      <c r="A45" s="23" t="s">
        <v>90</v>
      </c>
      <c r="B45" s="15" t="s">
        <v>27</v>
      </c>
      <c r="C45" s="15" t="s">
        <v>27</v>
      </c>
      <c r="D45" s="15"/>
      <c r="E45" s="15"/>
      <c r="F45" s="24">
        <v>4589.2</v>
      </c>
      <c r="G45" s="25">
        <v>561.5</v>
      </c>
      <c r="H45" s="21">
        <f t="shared" si="3"/>
        <v>12.235247973503007</v>
      </c>
    </row>
    <row r="46" spans="1:8" s="22" customFormat="1" ht="15.75">
      <c r="A46" s="18" t="s">
        <v>44</v>
      </c>
      <c r="B46" s="19" t="s">
        <v>45</v>
      </c>
      <c r="C46" s="19"/>
      <c r="D46" s="19"/>
      <c r="E46" s="19"/>
      <c r="F46" s="28">
        <f>SUM(F47)</f>
        <v>4753.3</v>
      </c>
      <c r="G46" s="20">
        <f>SUM(G47)</f>
        <v>3000</v>
      </c>
      <c r="H46" s="21">
        <f aca="true" t="shared" si="4" ref="H46:H51">G46/F46*100</f>
        <v>63.114047083079114</v>
      </c>
    </row>
    <row r="47" spans="1:8" ht="15.75">
      <c r="A47" s="23" t="s">
        <v>46</v>
      </c>
      <c r="B47" s="15" t="s">
        <v>45</v>
      </c>
      <c r="C47" s="15" t="s">
        <v>7</v>
      </c>
      <c r="D47" s="15"/>
      <c r="E47" s="15"/>
      <c r="F47" s="25">
        <v>4753.3</v>
      </c>
      <c r="G47" s="24">
        <v>3000</v>
      </c>
      <c r="H47" s="21">
        <f t="shared" si="4"/>
        <v>63.114047083079114</v>
      </c>
    </row>
    <row r="48" spans="1:8" ht="15.75">
      <c r="A48" s="18" t="s">
        <v>115</v>
      </c>
      <c r="B48" s="19" t="s">
        <v>42</v>
      </c>
      <c r="C48" s="19"/>
      <c r="D48" s="19"/>
      <c r="E48" s="19"/>
      <c r="F48" s="20">
        <f>F49</f>
        <v>151.1</v>
      </c>
      <c r="G48" s="28">
        <f>G49</f>
        <v>37.8</v>
      </c>
      <c r="H48" s="21">
        <f t="shared" si="4"/>
        <v>25.01654533421575</v>
      </c>
    </row>
    <row r="49" spans="1:8" ht="15.75">
      <c r="A49" s="23" t="s">
        <v>114</v>
      </c>
      <c r="B49" s="15" t="s">
        <v>42</v>
      </c>
      <c r="C49" s="15" t="s">
        <v>7</v>
      </c>
      <c r="D49" s="15"/>
      <c r="E49" s="15"/>
      <c r="F49" s="24">
        <v>151.1</v>
      </c>
      <c r="G49" s="25">
        <v>37.8</v>
      </c>
      <c r="H49" s="21">
        <f t="shared" si="4"/>
        <v>25.01654533421575</v>
      </c>
    </row>
    <row r="50" spans="1:8" s="22" customFormat="1" ht="15.75">
      <c r="A50" s="18" t="s">
        <v>122</v>
      </c>
      <c r="B50" s="19" t="s">
        <v>43</v>
      </c>
      <c r="C50" s="19"/>
      <c r="D50" s="19"/>
      <c r="E50" s="19"/>
      <c r="F50" s="20">
        <f>F51</f>
        <v>60</v>
      </c>
      <c r="G50" s="20">
        <f>G51</f>
        <v>0</v>
      </c>
      <c r="H50" s="21">
        <f t="shared" si="4"/>
        <v>0</v>
      </c>
    </row>
    <row r="51" spans="1:8" ht="31.5">
      <c r="A51" s="23" t="s">
        <v>123</v>
      </c>
      <c r="B51" s="15" t="s">
        <v>43</v>
      </c>
      <c r="C51" s="15" t="s">
        <v>27</v>
      </c>
      <c r="D51" s="15"/>
      <c r="E51" s="15"/>
      <c r="F51" s="24">
        <v>60</v>
      </c>
      <c r="G51" s="25"/>
      <c r="H51" s="21">
        <f t="shared" si="4"/>
        <v>0</v>
      </c>
    </row>
    <row r="52" spans="1:8" ht="15.75">
      <c r="A52" s="18" t="s">
        <v>28</v>
      </c>
      <c r="B52" s="19"/>
      <c r="C52" s="19"/>
      <c r="D52" s="19"/>
      <c r="E52" s="19"/>
      <c r="F52" s="20">
        <f>F12+F27+F36+F41+F46+F48+F50+F30</f>
        <v>38227.200000000004</v>
      </c>
      <c r="G52" s="20">
        <f>G12+G27+G36+G41+G46+G48+G50+G30</f>
        <v>7497.3</v>
      </c>
      <c r="H52" s="21">
        <f>G52/F52*100</f>
        <v>19.61247488699146</v>
      </c>
    </row>
    <row r="54" spans="4:7" ht="15">
      <c r="D54" s="37"/>
      <c r="E54" s="37"/>
      <c r="F54" s="30"/>
      <c r="G54" s="30"/>
    </row>
    <row r="55" spans="4:5" ht="15">
      <c r="D55" s="38"/>
      <c r="E55" s="38"/>
    </row>
    <row r="56" spans="4:5" ht="15">
      <c r="D56" s="38"/>
      <c r="E56" s="38"/>
    </row>
    <row r="57" spans="4:5" ht="15">
      <c r="D57" s="38"/>
      <c r="E57" s="38"/>
    </row>
    <row r="58" spans="4:5" ht="15">
      <c r="D58" s="38"/>
      <c r="E58" s="38"/>
    </row>
    <row r="59" spans="4:5" ht="15">
      <c r="D59" s="38"/>
      <c r="E59" s="38"/>
    </row>
    <row r="60" spans="4:5" ht="15">
      <c r="D60" s="38"/>
      <c r="E60" s="38"/>
    </row>
    <row r="61" spans="4:5" ht="15">
      <c r="D61" s="38"/>
      <c r="E61" s="38"/>
    </row>
    <row r="62" spans="4:10" ht="15">
      <c r="D62" s="38"/>
      <c r="E62" s="38"/>
      <c r="F62" s="30"/>
      <c r="G62" s="37"/>
      <c r="H62" s="37"/>
      <c r="I62" s="30"/>
      <c r="J62" s="30"/>
    </row>
    <row r="63" spans="4:9" ht="15">
      <c r="D63" s="37"/>
      <c r="E63" s="37"/>
      <c r="G63" s="37"/>
      <c r="H63" s="37"/>
      <c r="I63" s="30"/>
    </row>
  </sheetData>
  <sheetProtection/>
  <mergeCells count="19">
    <mergeCell ref="D54:E54"/>
    <mergeCell ref="D58:E58"/>
    <mergeCell ref="G62:H62"/>
    <mergeCell ref="F5:H5"/>
    <mergeCell ref="G63:H63"/>
    <mergeCell ref="D57:E57"/>
    <mergeCell ref="D63:E63"/>
    <mergeCell ref="D61:E61"/>
    <mergeCell ref="D55:E55"/>
    <mergeCell ref="D59:E59"/>
    <mergeCell ref="D60:E60"/>
    <mergeCell ref="D56:E56"/>
    <mergeCell ref="D62:E62"/>
    <mergeCell ref="A9:H9"/>
    <mergeCell ref="F2:H2"/>
    <mergeCell ref="F4:H4"/>
    <mergeCell ref="F1:H1"/>
    <mergeCell ref="A7:H7"/>
    <mergeCell ref="A8:H8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2" customWidth="1"/>
    <col min="2" max="2" width="17.57421875" style="0" customWidth="1"/>
  </cols>
  <sheetData>
    <row r="1" spans="1:2" ht="15">
      <c r="A1" s="2" t="s">
        <v>47</v>
      </c>
      <c r="B1" t="e">
        <f>SUM(B2:B7)</f>
        <v>#REF!</v>
      </c>
    </row>
    <row r="2" spans="1:2" ht="15">
      <c r="A2" s="2" t="s">
        <v>48</v>
      </c>
      <c r="B2">
        <f>Лист1!F13</f>
        <v>10</v>
      </c>
    </row>
    <row r="3" spans="1:2" ht="15">
      <c r="A3" s="2" t="s">
        <v>49</v>
      </c>
      <c r="B3" t="e">
        <f>Лист1!#REF!</f>
        <v>#REF!</v>
      </c>
    </row>
    <row r="4" spans="1:2" s="1" customFormat="1" ht="15">
      <c r="A4" s="2" t="s">
        <v>79</v>
      </c>
      <c r="B4" s="1" t="e">
        <f>Лист1!#REF!</f>
        <v>#REF!</v>
      </c>
    </row>
    <row r="5" spans="1:2" ht="15">
      <c r="A5" s="2" t="s">
        <v>50</v>
      </c>
      <c r="B5">
        <f>Лист1!F17</f>
        <v>0</v>
      </c>
    </row>
    <row r="6" spans="1:2" s="1" customFormat="1" ht="15">
      <c r="A6" s="2" t="s">
        <v>93</v>
      </c>
      <c r="B6" s="1">
        <f>Лист1!F21</f>
        <v>0</v>
      </c>
    </row>
    <row r="7" spans="1:2" ht="15">
      <c r="A7" s="2" t="s">
        <v>51</v>
      </c>
      <c r="B7" t="e">
        <f>Лист1!F26+Лист1!#REF!+Лист1!#REF!+Лист1!#REF!</f>
        <v>#REF!</v>
      </c>
    </row>
    <row r="8" spans="1:2" ht="15">
      <c r="A8" s="2" t="s">
        <v>52</v>
      </c>
      <c r="B8" t="e">
        <f>SUM(B9)</f>
        <v>#REF!</v>
      </c>
    </row>
    <row r="9" spans="1:2" ht="15">
      <c r="A9" s="2" t="s">
        <v>53</v>
      </c>
      <c r="B9" t="e">
        <f>Лист1!#REF!</f>
        <v>#REF!</v>
      </c>
    </row>
    <row r="10" spans="1:2" s="1" customFormat="1" ht="15">
      <c r="A10" s="2" t="s">
        <v>56</v>
      </c>
      <c r="B10" s="1" t="e">
        <f>SUM(B11:B13)</f>
        <v>#REF!</v>
      </c>
    </row>
    <row r="11" spans="1:2" ht="15">
      <c r="A11" s="2" t="s">
        <v>54</v>
      </c>
      <c r="B11" t="e">
        <f>Лист1!#REF!</f>
        <v>#REF!</v>
      </c>
    </row>
    <row r="12" spans="1:2" s="1" customFormat="1" ht="15">
      <c r="A12" s="2" t="s">
        <v>80</v>
      </c>
      <c r="B12" s="1" t="e">
        <f>Лист1!#REF!</f>
        <v>#REF!</v>
      </c>
    </row>
    <row r="13" spans="1:2" ht="15">
      <c r="A13" s="2" t="s">
        <v>55</v>
      </c>
      <c r="B13">
        <f>Лист1!F31</f>
        <v>0</v>
      </c>
    </row>
    <row r="14" spans="1:2" ht="15">
      <c r="A14" s="2" t="s">
        <v>57</v>
      </c>
      <c r="B14" t="e">
        <f>SUM(B15:B19)</f>
        <v>#REF!</v>
      </c>
    </row>
    <row r="15" spans="1:2" ht="15">
      <c r="A15" s="2" t="s">
        <v>58</v>
      </c>
      <c r="B15" t="e">
        <f>Лист1!#REF!</f>
        <v>#REF!</v>
      </c>
    </row>
    <row r="16" s="1" customFormat="1" ht="15">
      <c r="A16" s="2" t="s">
        <v>102</v>
      </c>
    </row>
    <row r="17" spans="1:2" s="1" customFormat="1" ht="15">
      <c r="A17" s="2" t="s">
        <v>101</v>
      </c>
      <c r="B17" s="1" t="e">
        <f>Лист1!#REF!</f>
        <v>#REF!</v>
      </c>
    </row>
    <row r="18" spans="1:2" ht="15">
      <c r="A18" s="2" t="s">
        <v>59</v>
      </c>
      <c r="B18" t="e">
        <f>Лист1!#REF!</f>
        <v>#REF!</v>
      </c>
    </row>
    <row r="19" spans="1:2" ht="15">
      <c r="A19" s="2" t="s">
        <v>60</v>
      </c>
      <c r="B19" t="e">
        <f>Лист1!F40+Лист1!#REF!</f>
        <v>#REF!</v>
      </c>
    </row>
    <row r="20" spans="1:2" s="1" customFormat="1" ht="15">
      <c r="A20" s="2" t="s">
        <v>91</v>
      </c>
      <c r="B20" s="1" t="e">
        <f>SUM(B21:B24)</f>
        <v>#REF!</v>
      </c>
    </row>
    <row r="21" s="1" customFormat="1" ht="15">
      <c r="A21" s="2" t="s">
        <v>96</v>
      </c>
    </row>
    <row r="22" spans="1:2" s="1" customFormat="1" ht="15">
      <c r="A22" s="2" t="s">
        <v>95</v>
      </c>
      <c r="B22" s="1" t="e">
        <f>Лист1!#REF!</f>
        <v>#REF!</v>
      </c>
    </row>
    <row r="23" spans="1:2" s="1" customFormat="1" ht="15">
      <c r="A23" s="2" t="s">
        <v>97</v>
      </c>
      <c r="B23" s="1" t="e">
        <f>Лист1!#REF!+Лист1!F44</f>
        <v>#REF!</v>
      </c>
    </row>
    <row r="24" spans="1:2" s="1" customFormat="1" ht="15">
      <c r="A24" s="2" t="s">
        <v>92</v>
      </c>
      <c r="B24" s="1" t="e">
        <f>Лист1!F45+Лист1!#REF!</f>
        <v>#REF!</v>
      </c>
    </row>
    <row r="25" spans="1:2" ht="15">
      <c r="A25" s="2" t="s">
        <v>61</v>
      </c>
      <c r="B25" t="e">
        <f>SUM(B26:B29)</f>
        <v>#REF!</v>
      </c>
    </row>
    <row r="26" spans="1:2" ht="15">
      <c r="A26" s="2" t="s">
        <v>62</v>
      </c>
      <c r="B26" t="e">
        <f>Лист1!#REF!</f>
        <v>#REF!</v>
      </c>
    </row>
    <row r="27" spans="1:2" ht="15">
      <c r="A27" s="2" t="s">
        <v>63</v>
      </c>
      <c r="B27" t="e">
        <f>Лист1!#REF!+Лист1!#REF!</f>
        <v>#REF!</v>
      </c>
    </row>
    <row r="28" spans="1:2" ht="15">
      <c r="A28" s="2" t="s">
        <v>64</v>
      </c>
      <c r="B28" t="e">
        <f>Лист1!#REF!+Лист1!#REF!</f>
        <v>#REF!</v>
      </c>
    </row>
    <row r="29" spans="1:2" ht="15">
      <c r="A29" s="2" t="s">
        <v>65</v>
      </c>
      <c r="B29" t="e">
        <f>Лист1!#REF!</f>
        <v>#REF!</v>
      </c>
    </row>
    <row r="30" spans="1:2" ht="15">
      <c r="A30" s="2" t="s">
        <v>66</v>
      </c>
      <c r="B30" t="e">
        <f>SUM(B31:B32)</f>
        <v>#REF!</v>
      </c>
    </row>
    <row r="31" spans="1:2" ht="15">
      <c r="A31" s="2" t="s">
        <v>67</v>
      </c>
      <c r="B31" t="e">
        <f>Лист1!#REF!+Лист1!F47</f>
        <v>#REF!</v>
      </c>
    </row>
    <row r="32" spans="1:2" ht="15">
      <c r="A32" s="2" t="s">
        <v>68</v>
      </c>
      <c r="B32" t="e">
        <f>Лист1!#REF!</f>
        <v>#REF!</v>
      </c>
    </row>
    <row r="33" spans="1:2" ht="15">
      <c r="A33" s="2" t="s">
        <v>69</v>
      </c>
      <c r="B33" t="e">
        <f>SUM(B34:B38)</f>
        <v>#REF!</v>
      </c>
    </row>
    <row r="34" spans="1:2" ht="15">
      <c r="A34" s="2" t="s">
        <v>70</v>
      </c>
      <c r="B34" t="e">
        <f>Лист1!#REF!</f>
        <v>#REF!</v>
      </c>
    </row>
    <row r="35" s="1" customFormat="1" ht="15">
      <c r="A35" s="2" t="s">
        <v>98</v>
      </c>
    </row>
    <row r="36" spans="1:2" ht="15">
      <c r="A36" s="2" t="s">
        <v>71</v>
      </c>
      <c r="B36" t="e">
        <f>Лист1!#REF!+Лист1!#REF!+Лист1!#REF!</f>
        <v>#REF!</v>
      </c>
    </row>
    <row r="37" spans="1:2" ht="15">
      <c r="A37" s="2" t="s">
        <v>72</v>
      </c>
      <c r="B37" t="e">
        <f>Лист1!#REF!</f>
        <v>#REF!</v>
      </c>
    </row>
    <row r="38" spans="1:2" s="1" customFormat="1" ht="15">
      <c r="A38" s="2" t="s">
        <v>99</v>
      </c>
      <c r="B38" s="1" t="e">
        <f>Лист1!#REF!</f>
        <v>#REF!</v>
      </c>
    </row>
    <row r="39" spans="1:2" ht="15">
      <c r="A39" s="2" t="s">
        <v>73</v>
      </c>
      <c r="B39" t="e">
        <f>SUM(B40:B41)</f>
        <v>#REF!</v>
      </c>
    </row>
    <row r="40" spans="1:2" s="1" customFormat="1" ht="15">
      <c r="A40" s="2" t="s">
        <v>94</v>
      </c>
      <c r="B40" s="1" t="e">
        <f>Лист1!#REF!</f>
        <v>#REF!</v>
      </c>
    </row>
    <row r="41" spans="1:2" ht="15">
      <c r="A41" s="2" t="s">
        <v>74</v>
      </c>
      <c r="B41" t="e">
        <f>Лист1!#REF!</f>
        <v>#REF!</v>
      </c>
    </row>
    <row r="42" spans="1:2" s="1" customFormat="1" ht="15">
      <c r="A42" s="2" t="s">
        <v>107</v>
      </c>
      <c r="B42" s="1" t="e">
        <f>SUM(B43)</f>
        <v>#REF!</v>
      </c>
    </row>
    <row r="43" spans="1:2" s="1" customFormat="1" ht="15">
      <c r="A43" s="2" t="s">
        <v>108</v>
      </c>
      <c r="B43" s="1" t="e">
        <f>Лист1!#REF!</f>
        <v>#REF!</v>
      </c>
    </row>
    <row r="44" spans="1:2" ht="15">
      <c r="A44" s="2" t="s">
        <v>75</v>
      </c>
      <c r="B44" t="e">
        <f>SUM(B45:B46)</f>
        <v>#REF!</v>
      </c>
    </row>
    <row r="45" spans="1:2" ht="15">
      <c r="A45" s="2" t="s">
        <v>76</v>
      </c>
      <c r="B45" t="e">
        <f>Лист1!#REF!</f>
        <v>#REF!</v>
      </c>
    </row>
    <row r="46" spans="1:2" ht="15">
      <c r="A46" s="2" t="s">
        <v>77</v>
      </c>
      <c r="B46" t="e">
        <f>Лист1!#REF!</f>
        <v>#REF!</v>
      </c>
    </row>
    <row r="47" spans="1:2" ht="15">
      <c r="A47" s="3" t="s">
        <v>78</v>
      </c>
      <c r="B47" s="5" t="e">
        <f>SUM(B1,B8,B10,B14,B20,B25,B30,B33,B39,B42,B44)</f>
        <v>#REF!</v>
      </c>
    </row>
    <row r="48" ht="15">
      <c r="B48" s="4" t="e">
        <f>B47-Лист1!F52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Dek</cp:lastModifiedBy>
  <cp:lastPrinted>2020-05-07T12:05:40Z</cp:lastPrinted>
  <dcterms:created xsi:type="dcterms:W3CDTF">2012-10-23T11:30:22Z</dcterms:created>
  <dcterms:modified xsi:type="dcterms:W3CDTF">2021-06-08T11:58:58Z</dcterms:modified>
  <cp:category/>
  <cp:version/>
  <cp:contentType/>
  <cp:contentStatus/>
</cp:coreProperties>
</file>